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6a72005a6327780/Bureaublad/"/>
    </mc:Choice>
  </mc:AlternateContent>
  <xr:revisionPtr revIDLastSave="194" documentId="8_{AE9E0780-FD15-4967-A5B1-DBF583B1AA29}" xr6:coauthVersionLast="47" xr6:coauthVersionMax="47" xr10:uidLastSave="{95284A57-A956-4FB1-B6C5-85EE2A12A36E}"/>
  <bookViews>
    <workbookView xWindow="-108" yWindow="-108" windowWidth="23256" windowHeight="12456" activeTab="4" xr2:uid="{0FFBC607-96E4-4DA4-AD45-9EA7646016AF}"/>
  </bookViews>
  <sheets>
    <sheet name="S1 - S2" sheetId="2" r:id="rId1"/>
    <sheet name="S1-S2-S3" sheetId="1" r:id="rId2"/>
    <sheet name="S1-S1" sheetId="3" r:id="rId3"/>
    <sheet name="S1-S1-S2" sheetId="4" r:id="rId4"/>
    <sheet name="S1-S2-S2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4" l="1"/>
  <c r="I4" i="2"/>
  <c r="I7" i="2" s="1"/>
  <c r="I4" i="4"/>
  <c r="I7" i="1"/>
  <c r="I4" i="1"/>
  <c r="I6" i="2"/>
  <c r="I4" i="5"/>
  <c r="I7" i="5" s="1"/>
  <c r="F12" i="5" s="1"/>
  <c r="I6" i="5"/>
  <c r="C12" i="1"/>
  <c r="C11" i="1"/>
  <c r="C11" i="5"/>
  <c r="C12" i="5"/>
  <c r="C10" i="5"/>
  <c r="C6" i="5"/>
  <c r="C11" i="4"/>
  <c r="C10" i="4"/>
  <c r="C6" i="4"/>
  <c r="C12" i="4" s="1"/>
  <c r="F10" i="3"/>
  <c r="C5" i="3"/>
  <c r="F9" i="3" s="1"/>
  <c r="C10" i="2"/>
  <c r="C6" i="2"/>
  <c r="C7" i="1"/>
  <c r="I7" i="4" l="1"/>
  <c r="F12" i="4" s="1"/>
  <c r="I12" i="4" s="1"/>
  <c r="F11" i="4"/>
  <c r="I11" i="4" s="1"/>
  <c r="I8" i="1"/>
  <c r="F11" i="1" s="1"/>
  <c r="F12" i="1"/>
  <c r="I12" i="1" s="1"/>
  <c r="F11" i="2"/>
  <c r="F10" i="2"/>
  <c r="F11" i="5"/>
  <c r="I11" i="5" s="1"/>
  <c r="F10" i="5"/>
  <c r="I10" i="5" s="1"/>
  <c r="I12" i="5"/>
  <c r="C11" i="2"/>
  <c r="C13" i="1"/>
  <c r="F10" i="4" l="1"/>
  <c r="I10" i="4" s="1"/>
  <c r="F13" i="4"/>
  <c r="F13" i="1"/>
  <c r="I13" i="1" s="1"/>
  <c r="I11" i="2"/>
  <c r="F13" i="5"/>
  <c r="F12" i="2"/>
  <c r="I10" i="2"/>
  <c r="F14" i="1"/>
  <c r="I11" i="1"/>
  <c r="I9" i="3"/>
  <c r="I10" i="3"/>
  <c r="F11" i="3" l="1"/>
</calcChain>
</file>

<file path=xl/sharedStrings.xml><?xml version="1.0" encoding="utf-8"?>
<sst xmlns="http://schemas.openxmlformats.org/spreadsheetml/2006/main" count="178" uniqueCount="30">
  <si>
    <t>Afstand Huis &gt; Sporthal</t>
  </si>
  <si>
    <t>Werkelijk gereden afstand</t>
  </si>
  <si>
    <t xml:space="preserve">Huis &gt; Sporthal 1 = </t>
  </si>
  <si>
    <t xml:space="preserve">Huis &gt; Sporthal 2 = </t>
  </si>
  <si>
    <t xml:space="preserve">Huis &gt; Sporthal 3 = </t>
  </si>
  <si>
    <t>km</t>
  </si>
  <si>
    <t>Totaal =</t>
  </si>
  <si>
    <t>Sporthal 1 &gt; Sporthal 2 =</t>
  </si>
  <si>
    <t>Sporthal 3 &gt; Huis =</t>
  </si>
  <si>
    <t>Sporthal 2 &gt; Sporthal 3 =</t>
  </si>
  <si>
    <t>%</t>
  </si>
  <si>
    <t>Sporthal 1:</t>
  </si>
  <si>
    <t>Sporthal 2:</t>
  </si>
  <si>
    <t>Sporthal 3:</t>
  </si>
  <si>
    <t>=</t>
  </si>
  <si>
    <t>Totaal</t>
  </si>
  <si>
    <t>km (controle)</t>
  </si>
  <si>
    <t>Kosten verplaatsing voor clubs</t>
  </si>
  <si>
    <t>In te vullen door official</t>
  </si>
  <si>
    <t>In te vullen op wedstrijdblad</t>
  </si>
  <si>
    <t>Berekening voor een gecombineerde aanduiding in 3 zalen*</t>
  </si>
  <si>
    <t>Sporthal 2 &gt; Huis =</t>
  </si>
  <si>
    <t>Berekening voor een gecombineerde aanduiding in 2 zalen*</t>
  </si>
  <si>
    <t>Sporthal 1 match 1:</t>
  </si>
  <si>
    <t>Sporthal 1 match 2:</t>
  </si>
  <si>
    <t>Berekening voor een gecombineerde aanduiding in 2 zalen*
+ 2 aansluitende wedstrijden in zaal 1</t>
  </si>
  <si>
    <t>Sporthal 2 match 1:</t>
  </si>
  <si>
    <t>Sporthal 2 match 2:</t>
  </si>
  <si>
    <t>Berekening voor aaneensluitende aanduidingen in 1 zaal*</t>
  </si>
  <si>
    <t>* we spreken van een gecombineerde en opeenvolgende aanduiding indien er tussen de wedstrijden niet naar huis gegaan kan worden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</si>
</sst>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813]\ * #,##0_ ;_ [$€-813]\ * \-#,##0_ ;_ [$€-813]\ * &quot;-&quot;??_ ;_ @_ 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u/>
      <sz val="2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 applyProtection="1">
      <protection locked="0"/>
    </xf>
    <xf numFmtId="0" fontId="0" fillId="0" borderId="0" xfId="0" applyProtection="1"/>
    <xf numFmtId="0" fontId="0" fillId="0" borderId="6" xfId="0" applyBorder="1" applyProtection="1"/>
    <xf numFmtId="0" fontId="0" fillId="0" borderId="7" xfId="0" applyBorder="1" applyProtection="1"/>
    <xf numFmtId="0" fontId="0" fillId="0" borderId="8" xfId="0" applyBorder="1" applyProtection="1"/>
    <xf numFmtId="0" fontId="0" fillId="0" borderId="4" xfId="0" applyBorder="1" applyAlignment="1" applyProtection="1">
      <alignment horizontal="left"/>
    </xf>
    <xf numFmtId="0" fontId="0" fillId="0" borderId="0" xfId="0" applyFill="1" applyProtection="1"/>
    <xf numFmtId="0" fontId="0" fillId="0" borderId="5" xfId="0" applyBorder="1" applyProtection="1"/>
    <xf numFmtId="0" fontId="1" fillId="0" borderId="6" xfId="0" applyFont="1" applyBorder="1" applyProtection="1"/>
    <xf numFmtId="0" fontId="1" fillId="0" borderId="7" xfId="0" applyFont="1" applyBorder="1" applyProtection="1"/>
    <xf numFmtId="0" fontId="1" fillId="0" borderId="8" xfId="0" applyFont="1" applyBorder="1" applyProtection="1"/>
    <xf numFmtId="0" fontId="3" fillId="0" borderId="1" xfId="0" applyFont="1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2" fontId="0" fillId="0" borderId="0" xfId="0" applyNumberFormat="1" applyProtection="1"/>
    <xf numFmtId="0" fontId="0" fillId="0" borderId="0" xfId="0" applyAlignment="1" applyProtection="1">
      <alignment horizontal="center"/>
    </xf>
    <xf numFmtId="164" fontId="0" fillId="3" borderId="5" xfId="0" applyNumberFormat="1" applyFill="1" applyBorder="1" applyProtection="1"/>
    <xf numFmtId="0" fontId="0" fillId="0" borderId="7" xfId="0" applyBorder="1" applyAlignment="1" applyProtection="1">
      <alignment horizontal="center"/>
    </xf>
    <xf numFmtId="0" fontId="0" fillId="2" borderId="0" xfId="0" applyFill="1" applyProtection="1"/>
    <xf numFmtId="0" fontId="0" fillId="3" borderId="0" xfId="0" applyFill="1" applyProtection="1"/>
    <xf numFmtId="0" fontId="1" fillId="0" borderId="0" xfId="0" applyFont="1" applyProtection="1"/>
    <xf numFmtId="0" fontId="4" fillId="0" borderId="0" xfId="0" applyFont="1" applyProtection="1"/>
    <xf numFmtId="0" fontId="2" fillId="0" borderId="2" xfId="0" applyFont="1" applyBorder="1" applyProtection="1"/>
    <xf numFmtId="0" fontId="3" fillId="0" borderId="0" xfId="0" applyFont="1" applyProtection="1"/>
    <xf numFmtId="0" fontId="0" fillId="0" borderId="0" xfId="0" applyAlignment="1" applyProtection="1">
      <alignment horizontal="left"/>
    </xf>
    <xf numFmtId="0" fontId="4" fillId="0" borderId="0" xfId="0" applyFont="1" applyAlignment="1" applyProtection="1">
      <alignment horizontal="left" wrapText="1"/>
    </xf>
    <xf numFmtId="0" fontId="4" fillId="0" borderId="0" xfId="0" applyFont="1" applyAlignment="1" applyProtection="1">
      <alignment horizontal="left"/>
    </xf>
    <xf numFmtId="2" fontId="0" fillId="0" borderId="7" xfId="0" applyNumberForma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190500</xdr:colOff>
      <xdr:row>1</xdr:row>
      <xdr:rowOff>190461</xdr:rowOff>
    </xdr:from>
    <xdr:to>
      <xdr:col>18</xdr:col>
      <xdr:colOff>161783</xdr:colOff>
      <xdr:row>13</xdr:row>
      <xdr:rowOff>86892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F60BF2F-C0AD-48E1-BF2F-8BCB6AE79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84520" y="518121"/>
          <a:ext cx="4634723" cy="22205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190500</xdr:colOff>
      <xdr:row>0</xdr:row>
      <xdr:rowOff>281940</xdr:rowOff>
    </xdr:from>
    <xdr:to>
      <xdr:col>18</xdr:col>
      <xdr:colOff>161783</xdr:colOff>
      <xdr:row>16</xdr:row>
      <xdr:rowOff>124953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7AB706A-FF66-42BA-A3B7-E570CB184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84520" y="281940"/>
          <a:ext cx="4634723" cy="30434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1</xdr:row>
      <xdr:rowOff>84827</xdr:rowOff>
    </xdr:from>
    <xdr:to>
      <xdr:col>13</xdr:col>
      <xdr:colOff>161783</xdr:colOff>
      <xdr:row>6</xdr:row>
      <xdr:rowOff>78226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FE0C3F1-D0DD-4E09-8EF4-37498C5CF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58440" y="412487"/>
          <a:ext cx="4634723" cy="9687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246194</xdr:colOff>
      <xdr:row>3</xdr:row>
      <xdr:rowOff>106681</xdr:rowOff>
    </xdr:from>
    <xdr:to>
      <xdr:col>18</xdr:col>
      <xdr:colOff>177023</xdr:colOff>
      <xdr:row>15</xdr:row>
      <xdr:rowOff>65091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369E22-2910-4C55-A151-A1BC7AB8B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12554" y="1287781"/>
          <a:ext cx="4990509" cy="22291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312420</xdr:colOff>
      <xdr:row>3</xdr:row>
      <xdr:rowOff>144741</xdr:rowOff>
    </xdr:from>
    <xdr:to>
      <xdr:col>17</xdr:col>
      <xdr:colOff>497063</xdr:colOff>
      <xdr:row>15</xdr:row>
      <xdr:rowOff>94512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B4D60-59EF-418D-BCEC-7FF0406F0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63540" y="1325841"/>
          <a:ext cx="4634723" cy="2220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CBFAE-3F4B-49D4-85A7-F034407F4443}">
  <dimension ref="A1:J16"/>
  <sheetViews>
    <sheetView workbookViewId="0">
      <selection activeCell="I5" sqref="I5"/>
    </sheetView>
  </sheetViews>
  <sheetFormatPr defaultRowHeight="14.4" x14ac:dyDescent="0.3"/>
  <cols>
    <col min="1" max="1" width="5.77734375" style="2" customWidth="1"/>
    <col min="2" max="2" width="15.77734375" style="2" customWidth="1"/>
    <col min="3" max="3" width="5.5546875" style="2" bestFit="1" customWidth="1"/>
    <col min="4" max="4" width="5.77734375" style="2" customWidth="1"/>
    <col min="5" max="5" width="6.33203125" style="2" customWidth="1"/>
    <col min="6" max="6" width="6.88671875" style="2" customWidth="1"/>
    <col min="7" max="7" width="13.109375" style="2" customWidth="1"/>
    <col min="8" max="8" width="7.5546875" style="2" customWidth="1"/>
    <col min="9" max="9" width="7.5546875" style="2" bestFit="1" customWidth="1"/>
    <col min="10" max="11" width="5.77734375" style="2" customWidth="1"/>
    <col min="12" max="16384" width="8.88671875" style="2"/>
  </cols>
  <sheetData>
    <row r="1" spans="1:10" ht="25.8" x14ac:dyDescent="0.5">
      <c r="A1" s="23" t="s">
        <v>22</v>
      </c>
    </row>
    <row r="2" spans="1:10" ht="15" thickBot="1" x14ac:dyDescent="0.35"/>
    <row r="3" spans="1:10" ht="18" x14ac:dyDescent="0.35">
      <c r="B3" s="12" t="s">
        <v>0</v>
      </c>
      <c r="C3" s="24"/>
      <c r="D3" s="14"/>
      <c r="G3" s="12" t="s">
        <v>1</v>
      </c>
      <c r="H3" s="13"/>
      <c r="I3" s="13"/>
      <c r="J3" s="14"/>
    </row>
    <row r="4" spans="1:10" x14ac:dyDescent="0.3">
      <c r="B4" s="15" t="s">
        <v>2</v>
      </c>
      <c r="C4" s="1">
        <v>50</v>
      </c>
      <c r="D4" s="8" t="s">
        <v>5</v>
      </c>
      <c r="G4" s="6" t="s">
        <v>2</v>
      </c>
      <c r="I4" s="7">
        <f>C4</f>
        <v>50</v>
      </c>
      <c r="J4" s="8" t="s">
        <v>5</v>
      </c>
    </row>
    <row r="5" spans="1:10" x14ac:dyDescent="0.3">
      <c r="B5" s="15" t="s">
        <v>3</v>
      </c>
      <c r="C5" s="1">
        <v>10</v>
      </c>
      <c r="D5" s="8" t="s">
        <v>5</v>
      </c>
      <c r="G5" s="6" t="s">
        <v>7</v>
      </c>
      <c r="I5" s="1">
        <v>35</v>
      </c>
      <c r="J5" s="8" t="s">
        <v>5</v>
      </c>
    </row>
    <row r="6" spans="1:10" ht="15" thickBot="1" x14ac:dyDescent="0.35">
      <c r="B6" s="3" t="s">
        <v>6</v>
      </c>
      <c r="C6" s="4">
        <f>SUM(C4:C5)</f>
        <v>60</v>
      </c>
      <c r="D6" s="5" t="s">
        <v>5</v>
      </c>
      <c r="G6" s="6" t="s">
        <v>21</v>
      </c>
      <c r="I6" s="7">
        <f>C5</f>
        <v>10</v>
      </c>
      <c r="J6" s="8" t="s">
        <v>5</v>
      </c>
    </row>
    <row r="7" spans="1:10" ht="15" thickBot="1" x14ac:dyDescent="0.35">
      <c r="G7" s="9" t="s">
        <v>6</v>
      </c>
      <c r="H7" s="4"/>
      <c r="I7" s="10">
        <f>SUM(I4:I6)</f>
        <v>95</v>
      </c>
      <c r="J7" s="11" t="s">
        <v>5</v>
      </c>
    </row>
    <row r="8" spans="1:10" ht="15" thickBot="1" x14ac:dyDescent="0.35"/>
    <row r="9" spans="1:10" ht="18" x14ac:dyDescent="0.35">
      <c r="B9" s="12" t="s">
        <v>17</v>
      </c>
      <c r="C9" s="13"/>
      <c r="D9" s="13"/>
      <c r="E9" s="13"/>
      <c r="F9" s="13"/>
      <c r="G9" s="13"/>
      <c r="H9" s="13"/>
      <c r="I9" s="14"/>
    </row>
    <row r="10" spans="1:10" x14ac:dyDescent="0.3">
      <c r="B10" s="15" t="s">
        <v>11</v>
      </c>
      <c r="C10" s="16">
        <f>100/$C$6*C4</f>
        <v>83.333333333333343</v>
      </c>
      <c r="D10" s="2" t="s">
        <v>10</v>
      </c>
      <c r="E10" s="17" t="s">
        <v>14</v>
      </c>
      <c r="F10" s="16">
        <f>C4+C10/100*($I$7-$C$6)</f>
        <v>79.166666666666671</v>
      </c>
      <c r="G10" s="2" t="s">
        <v>5</v>
      </c>
      <c r="H10" s="17" t="s">
        <v>14</v>
      </c>
      <c r="I10" s="18">
        <f>F10*0.4</f>
        <v>31.666666666666671</v>
      </c>
    </row>
    <row r="11" spans="1:10" x14ac:dyDescent="0.3">
      <c r="B11" s="15" t="s">
        <v>12</v>
      </c>
      <c r="C11" s="16">
        <f>100/$C$6*C5</f>
        <v>16.666666666666668</v>
      </c>
      <c r="D11" s="2" t="s">
        <v>10</v>
      </c>
      <c r="E11" s="17" t="s">
        <v>14</v>
      </c>
      <c r="F11" s="16">
        <f>C5+C11/100*($I$7-$C$6)</f>
        <v>15.833333333333334</v>
      </c>
      <c r="G11" s="2" t="s">
        <v>5</v>
      </c>
      <c r="H11" s="17" t="s">
        <v>14</v>
      </c>
      <c r="I11" s="18">
        <f t="shared" ref="I11" si="0">F11*0.4</f>
        <v>6.3333333333333339</v>
      </c>
    </row>
    <row r="12" spans="1:10" ht="15" thickBot="1" x14ac:dyDescent="0.35">
      <c r="B12" s="3"/>
      <c r="C12" s="4"/>
      <c r="D12" s="4" t="s">
        <v>15</v>
      </c>
      <c r="E12" s="19" t="s">
        <v>14</v>
      </c>
      <c r="F12" s="4">
        <f>SUM(F10:F11)</f>
        <v>95</v>
      </c>
      <c r="G12" s="4" t="s">
        <v>16</v>
      </c>
      <c r="H12" s="19"/>
      <c r="I12" s="5"/>
    </row>
    <row r="14" spans="1:10" x14ac:dyDescent="0.3">
      <c r="B14" s="20" t="s">
        <v>18</v>
      </c>
      <c r="C14" s="20"/>
      <c r="D14" s="20"/>
    </row>
    <row r="15" spans="1:10" x14ac:dyDescent="0.3">
      <c r="B15" s="21" t="s">
        <v>19</v>
      </c>
      <c r="C15" s="21"/>
      <c r="D15" s="21"/>
    </row>
    <row r="16" spans="1:10" x14ac:dyDescent="0.3">
      <c r="B16" s="22" t="s">
        <v>29</v>
      </c>
    </row>
  </sheetData>
  <sheetProtection algorithmName="SHA-512" hashValue="R7Ddl2FBd6rK55RKbHZjhn5Uc7c2M8CbUMtoSOcN2T9pa6OdxSTRjOShGPpFc4I12BzlrOZ5uPUBJAZpT3dn+A==" saltValue="NHs2noEzTtmb1H+h7pVSAQ==" spinCount="100000" sheet="1" objects="1" scenarios="1"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09762-9203-4DC2-99C3-1A4BD0689B30}">
  <dimension ref="A1:J18"/>
  <sheetViews>
    <sheetView workbookViewId="0">
      <selection activeCell="I6" sqref="I6"/>
    </sheetView>
  </sheetViews>
  <sheetFormatPr defaultRowHeight="14.4" x14ac:dyDescent="0.3"/>
  <cols>
    <col min="1" max="1" width="5.77734375" style="2" customWidth="1"/>
    <col min="2" max="2" width="15.77734375" style="2" customWidth="1"/>
    <col min="3" max="3" width="5.5546875" style="2" bestFit="1" customWidth="1"/>
    <col min="4" max="4" width="5.77734375" style="2" customWidth="1"/>
    <col min="5" max="5" width="6.33203125" style="2" customWidth="1"/>
    <col min="6" max="6" width="6.88671875" style="2" customWidth="1"/>
    <col min="7" max="7" width="13.109375" style="2" customWidth="1"/>
    <col min="8" max="8" width="7.5546875" style="2" customWidth="1"/>
    <col min="9" max="9" width="7.5546875" style="2" bestFit="1" customWidth="1"/>
    <col min="10" max="11" width="5.77734375" style="2" customWidth="1"/>
    <col min="12" max="16384" width="8.88671875" style="2"/>
  </cols>
  <sheetData>
    <row r="1" spans="1:10" ht="25.8" x14ac:dyDescent="0.5">
      <c r="A1" s="23" t="s">
        <v>20</v>
      </c>
    </row>
    <row r="2" spans="1:10" ht="15" thickBot="1" x14ac:dyDescent="0.35"/>
    <row r="3" spans="1:10" ht="18" x14ac:dyDescent="0.35">
      <c r="B3" s="12" t="s">
        <v>0</v>
      </c>
      <c r="C3" s="24"/>
      <c r="D3" s="14"/>
      <c r="G3" s="12" t="s">
        <v>1</v>
      </c>
      <c r="H3" s="13"/>
      <c r="I3" s="13"/>
      <c r="J3" s="14"/>
    </row>
    <row r="4" spans="1:10" x14ac:dyDescent="0.3">
      <c r="B4" s="15" t="s">
        <v>2</v>
      </c>
      <c r="C4" s="1">
        <v>50</v>
      </c>
      <c r="D4" s="8" t="s">
        <v>5</v>
      </c>
      <c r="G4" s="6" t="s">
        <v>2</v>
      </c>
      <c r="I4" s="7">
        <f>C4</f>
        <v>50</v>
      </c>
      <c r="J4" s="8" t="s">
        <v>5</v>
      </c>
    </row>
    <row r="5" spans="1:10" x14ac:dyDescent="0.3">
      <c r="B5" s="15" t="s">
        <v>3</v>
      </c>
      <c r="C5" s="1">
        <v>30</v>
      </c>
      <c r="D5" s="8" t="s">
        <v>5</v>
      </c>
      <c r="G5" s="6" t="s">
        <v>7</v>
      </c>
      <c r="I5" s="1">
        <v>30</v>
      </c>
      <c r="J5" s="8" t="s">
        <v>5</v>
      </c>
    </row>
    <row r="6" spans="1:10" x14ac:dyDescent="0.3">
      <c r="B6" s="15" t="s">
        <v>4</v>
      </c>
      <c r="C6" s="1">
        <v>65</v>
      </c>
      <c r="D6" s="8" t="s">
        <v>5</v>
      </c>
      <c r="G6" s="6" t="s">
        <v>9</v>
      </c>
      <c r="I6" s="1">
        <v>35</v>
      </c>
      <c r="J6" s="8" t="s">
        <v>5</v>
      </c>
    </row>
    <row r="7" spans="1:10" ht="15" thickBot="1" x14ac:dyDescent="0.35">
      <c r="B7" s="3" t="s">
        <v>6</v>
      </c>
      <c r="C7" s="4">
        <f>SUM(C4:C6)</f>
        <v>145</v>
      </c>
      <c r="D7" s="5" t="s">
        <v>5</v>
      </c>
      <c r="G7" s="6" t="s">
        <v>8</v>
      </c>
      <c r="I7" s="7">
        <f>C6</f>
        <v>65</v>
      </c>
      <c r="J7" s="8" t="s">
        <v>5</v>
      </c>
    </row>
    <row r="8" spans="1:10" ht="15" thickBot="1" x14ac:dyDescent="0.35">
      <c r="G8" s="9" t="s">
        <v>6</v>
      </c>
      <c r="H8" s="4"/>
      <c r="I8" s="10">
        <f>SUM(I4:I7)</f>
        <v>180</v>
      </c>
      <c r="J8" s="11" t="s">
        <v>5</v>
      </c>
    </row>
    <row r="9" spans="1:10" ht="15" thickBot="1" x14ac:dyDescent="0.35"/>
    <row r="10" spans="1:10" ht="18" x14ac:dyDescent="0.35">
      <c r="B10" s="12" t="s">
        <v>17</v>
      </c>
      <c r="C10" s="13"/>
      <c r="D10" s="13"/>
      <c r="E10" s="13"/>
      <c r="F10" s="13"/>
      <c r="G10" s="13"/>
      <c r="H10" s="13"/>
      <c r="I10" s="14"/>
    </row>
    <row r="11" spans="1:10" x14ac:dyDescent="0.3">
      <c r="B11" s="15" t="s">
        <v>11</v>
      </c>
      <c r="C11" s="16">
        <f>100/$C$7*C4</f>
        <v>34.482758620689658</v>
      </c>
      <c r="D11" s="2" t="s">
        <v>10</v>
      </c>
      <c r="E11" s="17" t="s">
        <v>14</v>
      </c>
      <c r="F11" s="16">
        <f>C4+C11/100*($I$8-$C$7)</f>
        <v>62.068965517241381</v>
      </c>
      <c r="G11" s="2" t="s">
        <v>5</v>
      </c>
      <c r="H11" s="17" t="s">
        <v>14</v>
      </c>
      <c r="I11" s="18">
        <f>F11*0.4</f>
        <v>24.827586206896555</v>
      </c>
    </row>
    <row r="12" spans="1:10" x14ac:dyDescent="0.3">
      <c r="B12" s="15" t="s">
        <v>12</v>
      </c>
      <c r="C12" s="16">
        <f>100/$C$7*C5</f>
        <v>20.689655172413794</v>
      </c>
      <c r="D12" s="2" t="s">
        <v>10</v>
      </c>
      <c r="E12" s="17" t="s">
        <v>14</v>
      </c>
      <c r="F12" s="16">
        <f>C5+C12/100*($I$8-$C$7)</f>
        <v>37.241379310344826</v>
      </c>
      <c r="G12" s="2" t="s">
        <v>5</v>
      </c>
      <c r="H12" s="17" t="s">
        <v>14</v>
      </c>
      <c r="I12" s="18">
        <f t="shared" ref="I12:I13" si="0">F12*0.4</f>
        <v>14.896551724137931</v>
      </c>
    </row>
    <row r="13" spans="1:10" x14ac:dyDescent="0.3">
      <c r="B13" s="15" t="s">
        <v>13</v>
      </c>
      <c r="C13" s="16">
        <f t="shared" ref="C12:C13" si="1">100/$C$7*C6</f>
        <v>44.827586206896555</v>
      </c>
      <c r="D13" s="2" t="s">
        <v>10</v>
      </c>
      <c r="E13" s="17" t="s">
        <v>14</v>
      </c>
      <c r="F13" s="16">
        <f>C6+C13/100*($I$8-$C$7)</f>
        <v>80.689655172413794</v>
      </c>
      <c r="G13" s="2" t="s">
        <v>5</v>
      </c>
      <c r="H13" s="17" t="s">
        <v>14</v>
      </c>
      <c r="I13" s="18">
        <f t="shared" si="0"/>
        <v>32.275862068965516</v>
      </c>
    </row>
    <row r="14" spans="1:10" ht="15" thickBot="1" x14ac:dyDescent="0.35">
      <c r="B14" s="3"/>
      <c r="C14" s="4"/>
      <c r="D14" s="4" t="s">
        <v>15</v>
      </c>
      <c r="E14" s="19" t="s">
        <v>14</v>
      </c>
      <c r="F14" s="4">
        <f>SUM(F11:F13)</f>
        <v>180</v>
      </c>
      <c r="G14" s="4" t="s">
        <v>16</v>
      </c>
      <c r="H14" s="19"/>
      <c r="I14" s="5"/>
    </row>
    <row r="16" spans="1:10" x14ac:dyDescent="0.3">
      <c r="B16" s="20" t="s">
        <v>18</v>
      </c>
      <c r="C16" s="20"/>
      <c r="D16" s="20"/>
    </row>
    <row r="17" spans="2:4" x14ac:dyDescent="0.3">
      <c r="B17" s="21" t="s">
        <v>19</v>
      </c>
      <c r="C17" s="21"/>
      <c r="D17" s="21"/>
    </row>
    <row r="18" spans="2:4" x14ac:dyDescent="0.3">
      <c r="B18" s="22" t="s">
        <v>29</v>
      </c>
    </row>
  </sheetData>
  <sheetProtection algorithmName="SHA-512" hashValue="XLo/av/VYxr3h4SK4i8QGS8mdISXh0Mpi+SWXqwX27qrnu91487nibzOhyRev6MtpgI+9G8roxWzF6tLwRlzpQ==" saltValue="0awB2xxPMsZBXKJPnFweZA==" spinCount="100000" sheet="1" objects="1" scenarios="1" selectLockedCell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A1367-8B16-478E-A44A-F796887C7728}">
  <dimension ref="A1:J15"/>
  <sheetViews>
    <sheetView workbookViewId="0">
      <selection activeCell="C4" sqref="C4"/>
    </sheetView>
  </sheetViews>
  <sheetFormatPr defaultRowHeight="14.4" x14ac:dyDescent="0.3"/>
  <cols>
    <col min="1" max="1" width="5.77734375" style="2" customWidth="1"/>
    <col min="2" max="2" width="17.5546875" style="2" customWidth="1"/>
    <col min="3" max="3" width="5.5546875" style="2" bestFit="1" customWidth="1"/>
    <col min="4" max="4" width="5.77734375" style="2" customWidth="1"/>
    <col min="5" max="5" width="6.33203125" style="2" customWidth="1"/>
    <col min="6" max="6" width="6.88671875" style="2" customWidth="1"/>
    <col min="7" max="7" width="13.109375" style="2" customWidth="1"/>
    <col min="8" max="8" width="7.5546875" style="2" customWidth="1"/>
    <col min="9" max="9" width="7.5546875" style="2" bestFit="1" customWidth="1"/>
    <col min="10" max="11" width="5.77734375" style="2" customWidth="1"/>
    <col min="12" max="16384" width="8.88671875" style="2"/>
  </cols>
  <sheetData>
    <row r="1" spans="1:10" ht="25.8" x14ac:dyDescent="0.5">
      <c r="A1" s="23" t="s">
        <v>28</v>
      </c>
    </row>
    <row r="2" spans="1:10" ht="15" thickBot="1" x14ac:dyDescent="0.35"/>
    <row r="3" spans="1:10" ht="18" x14ac:dyDescent="0.35">
      <c r="B3" s="12" t="s">
        <v>0</v>
      </c>
      <c r="C3" s="24"/>
      <c r="D3" s="14"/>
      <c r="G3" s="25"/>
    </row>
    <row r="4" spans="1:10" x14ac:dyDescent="0.3">
      <c r="B4" s="15" t="s">
        <v>2</v>
      </c>
      <c r="C4" s="1">
        <v>30</v>
      </c>
      <c r="D4" s="8" t="s">
        <v>5</v>
      </c>
      <c r="G4" s="26"/>
    </row>
    <row r="5" spans="1:10" ht="15" thickBot="1" x14ac:dyDescent="0.35">
      <c r="B5" s="3" t="s">
        <v>6</v>
      </c>
      <c r="C5" s="4">
        <f>2*C4</f>
        <v>60</v>
      </c>
      <c r="D5" s="5" t="s">
        <v>5</v>
      </c>
      <c r="G5" s="22"/>
      <c r="I5" s="22"/>
      <c r="J5" s="22"/>
    </row>
    <row r="7" spans="1:10" ht="15" thickBot="1" x14ac:dyDescent="0.35"/>
    <row r="8" spans="1:10" ht="18" x14ac:dyDescent="0.35">
      <c r="B8" s="12" t="s">
        <v>17</v>
      </c>
      <c r="C8" s="13"/>
      <c r="D8" s="13"/>
      <c r="E8" s="13"/>
      <c r="F8" s="13"/>
      <c r="G8" s="13"/>
      <c r="H8" s="13"/>
      <c r="I8" s="14"/>
    </row>
    <row r="9" spans="1:10" x14ac:dyDescent="0.3">
      <c r="B9" s="15" t="s">
        <v>23</v>
      </c>
      <c r="C9" s="16">
        <v>50</v>
      </c>
      <c r="D9" s="2" t="s">
        <v>10</v>
      </c>
      <c r="E9" s="17" t="s">
        <v>14</v>
      </c>
      <c r="F9" s="16">
        <f>C9/100*$C$5</f>
        <v>30</v>
      </c>
      <c r="G9" s="2" t="s">
        <v>5</v>
      </c>
      <c r="H9" s="17" t="s">
        <v>14</v>
      </c>
      <c r="I9" s="18">
        <f>F9*0.4</f>
        <v>12</v>
      </c>
    </row>
    <row r="10" spans="1:10" x14ac:dyDescent="0.3">
      <c r="B10" s="15" t="s">
        <v>24</v>
      </c>
      <c r="C10" s="16">
        <v>50</v>
      </c>
      <c r="D10" s="2" t="s">
        <v>10</v>
      </c>
      <c r="E10" s="17" t="s">
        <v>14</v>
      </c>
      <c r="F10" s="16">
        <f>C10/100*$C$5</f>
        <v>30</v>
      </c>
      <c r="G10" s="2" t="s">
        <v>5</v>
      </c>
      <c r="H10" s="17" t="s">
        <v>14</v>
      </c>
      <c r="I10" s="18">
        <f t="shared" ref="I10" si="0">F10*0.4</f>
        <v>12</v>
      </c>
    </row>
    <row r="11" spans="1:10" ht="15" thickBot="1" x14ac:dyDescent="0.35">
      <c r="B11" s="3"/>
      <c r="C11" s="4"/>
      <c r="D11" s="4" t="s">
        <v>15</v>
      </c>
      <c r="E11" s="19" t="s">
        <v>14</v>
      </c>
      <c r="F11" s="4">
        <f>SUM(F9:F10)</f>
        <v>60</v>
      </c>
      <c r="G11" s="4" t="s">
        <v>16</v>
      </c>
      <c r="H11" s="19"/>
      <c r="I11" s="5"/>
    </row>
    <row r="13" spans="1:10" x14ac:dyDescent="0.3">
      <c r="B13" s="20" t="s">
        <v>18</v>
      </c>
      <c r="C13" s="20"/>
      <c r="D13" s="20"/>
    </row>
    <row r="14" spans="1:10" x14ac:dyDescent="0.3">
      <c r="B14" s="21" t="s">
        <v>19</v>
      </c>
      <c r="C14" s="21"/>
      <c r="D14" s="21"/>
    </row>
    <row r="15" spans="1:10" x14ac:dyDescent="0.3">
      <c r="B15" s="22" t="s">
        <v>29</v>
      </c>
    </row>
  </sheetData>
  <sheetProtection algorithmName="SHA-512" hashValue="kaziISxxspR1d3N1/2a3n2RoGGqLvdHwC7xY+0uA945yblfkzYqD0TTHY5Icd4wddeOlVX2IlL2CoSm1cKQo0Q==" saltValue="XjTKv30v+BPX9bZwIz4EmA==" spinCount="100000" sheet="1" objects="1" scenarios="1" selectLockedCell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51E8B-3BFC-498E-B0C8-62C19D1CB44A}">
  <dimension ref="A1:L17"/>
  <sheetViews>
    <sheetView workbookViewId="0">
      <selection activeCell="I5" sqref="I5"/>
    </sheetView>
  </sheetViews>
  <sheetFormatPr defaultRowHeight="14.4" x14ac:dyDescent="0.3"/>
  <cols>
    <col min="1" max="1" width="5.77734375" style="2" customWidth="1"/>
    <col min="2" max="2" width="16.77734375" style="2" customWidth="1"/>
    <col min="3" max="3" width="5.5546875" style="2" bestFit="1" customWidth="1"/>
    <col min="4" max="4" width="5.77734375" style="2" customWidth="1"/>
    <col min="5" max="5" width="6.33203125" style="2" customWidth="1"/>
    <col min="6" max="6" width="6.88671875" style="2" customWidth="1"/>
    <col min="7" max="7" width="13.109375" style="2" customWidth="1"/>
    <col min="8" max="8" width="7.5546875" style="2" customWidth="1"/>
    <col min="9" max="9" width="7.5546875" style="2" bestFit="1" customWidth="1"/>
    <col min="10" max="11" width="5.77734375" style="2" customWidth="1"/>
    <col min="12" max="16384" width="8.88671875" style="2"/>
  </cols>
  <sheetData>
    <row r="1" spans="1:12" ht="60" customHeight="1" x14ac:dyDescent="0.5">
      <c r="A1" s="27" t="s">
        <v>25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15" thickBot="1" x14ac:dyDescent="0.35"/>
    <row r="3" spans="1:12" ht="18" x14ac:dyDescent="0.35">
      <c r="B3" s="12" t="s">
        <v>0</v>
      </c>
      <c r="C3" s="24"/>
      <c r="D3" s="14"/>
      <c r="G3" s="12" t="s">
        <v>1</v>
      </c>
      <c r="H3" s="13"/>
      <c r="I3" s="13"/>
      <c r="J3" s="14"/>
    </row>
    <row r="4" spans="1:12" x14ac:dyDescent="0.3">
      <c r="B4" s="15" t="s">
        <v>2</v>
      </c>
      <c r="C4" s="1">
        <v>50</v>
      </c>
      <c r="D4" s="8" t="s">
        <v>5</v>
      </c>
      <c r="G4" s="6" t="s">
        <v>2</v>
      </c>
      <c r="I4" s="7">
        <f>C4</f>
        <v>50</v>
      </c>
      <c r="J4" s="8" t="s">
        <v>5</v>
      </c>
    </row>
    <row r="5" spans="1:12" x14ac:dyDescent="0.3">
      <c r="B5" s="15" t="s">
        <v>3</v>
      </c>
      <c r="C5" s="1">
        <v>10</v>
      </c>
      <c r="D5" s="8" t="s">
        <v>5</v>
      </c>
      <c r="G5" s="6" t="s">
        <v>7</v>
      </c>
      <c r="I5" s="1">
        <v>35</v>
      </c>
      <c r="J5" s="8" t="s">
        <v>5</v>
      </c>
    </row>
    <row r="6" spans="1:12" ht="15" thickBot="1" x14ac:dyDescent="0.35">
      <c r="B6" s="3" t="s">
        <v>6</v>
      </c>
      <c r="C6" s="4">
        <f>SUM(C4:C5)</f>
        <v>60</v>
      </c>
      <c r="D6" s="5" t="s">
        <v>5</v>
      </c>
      <c r="G6" s="6" t="s">
        <v>21</v>
      </c>
      <c r="I6" s="7">
        <f>C5</f>
        <v>10</v>
      </c>
      <c r="J6" s="8" t="s">
        <v>5</v>
      </c>
    </row>
    <row r="7" spans="1:12" ht="15" thickBot="1" x14ac:dyDescent="0.35">
      <c r="G7" s="9" t="s">
        <v>6</v>
      </c>
      <c r="H7" s="4"/>
      <c r="I7" s="10">
        <f>SUM(I4:I6)</f>
        <v>95</v>
      </c>
      <c r="J7" s="11" t="s">
        <v>5</v>
      </c>
    </row>
    <row r="8" spans="1:12" ht="15" thickBot="1" x14ac:dyDescent="0.35"/>
    <row r="9" spans="1:12" ht="18" x14ac:dyDescent="0.35">
      <c r="B9" s="12" t="s">
        <v>17</v>
      </c>
      <c r="C9" s="13"/>
      <c r="D9" s="13"/>
      <c r="E9" s="13"/>
      <c r="F9" s="13"/>
      <c r="G9" s="13"/>
      <c r="H9" s="13"/>
      <c r="I9" s="14"/>
    </row>
    <row r="10" spans="1:12" x14ac:dyDescent="0.3">
      <c r="B10" s="15" t="s">
        <v>23</v>
      </c>
      <c r="C10" s="16">
        <f>(100/$C$6*C4)/2</f>
        <v>41.666666666666671</v>
      </c>
      <c r="D10" s="2" t="s">
        <v>10</v>
      </c>
      <c r="E10" s="17" t="s">
        <v>14</v>
      </c>
      <c r="F10" s="16">
        <f>C4/2+C10/100*($I$7-$C$6)</f>
        <v>39.583333333333336</v>
      </c>
      <c r="G10" s="2" t="s">
        <v>5</v>
      </c>
      <c r="H10" s="17" t="s">
        <v>14</v>
      </c>
      <c r="I10" s="18">
        <f>F10*0.4</f>
        <v>15.833333333333336</v>
      </c>
    </row>
    <row r="11" spans="1:12" x14ac:dyDescent="0.3">
      <c r="B11" s="15" t="s">
        <v>24</v>
      </c>
      <c r="C11" s="16">
        <f>C10</f>
        <v>41.666666666666671</v>
      </c>
      <c r="D11" s="2" t="s">
        <v>10</v>
      </c>
      <c r="E11" s="17" t="s">
        <v>14</v>
      </c>
      <c r="F11" s="16">
        <f>C4/2+C11/100*($I$7-$C$6)</f>
        <v>39.583333333333336</v>
      </c>
      <c r="G11" s="2" t="s">
        <v>5</v>
      </c>
      <c r="H11" s="17" t="s">
        <v>14</v>
      </c>
      <c r="I11" s="18">
        <f t="shared" ref="I11:I12" si="0">F11*0.4</f>
        <v>15.833333333333336</v>
      </c>
    </row>
    <row r="12" spans="1:12" x14ac:dyDescent="0.3">
      <c r="B12" s="15" t="s">
        <v>12</v>
      </c>
      <c r="C12" s="16">
        <f>100/$C$6*C5</f>
        <v>16.666666666666668</v>
      </c>
      <c r="D12" s="2" t="s">
        <v>10</v>
      </c>
      <c r="E12" s="17" t="s">
        <v>14</v>
      </c>
      <c r="F12" s="16">
        <f>C5+C12/100*($I$7-$C$6)</f>
        <v>15.833333333333334</v>
      </c>
      <c r="G12" s="2" t="s">
        <v>5</v>
      </c>
      <c r="H12" s="17" t="s">
        <v>14</v>
      </c>
      <c r="I12" s="18">
        <f t="shared" si="0"/>
        <v>6.3333333333333339</v>
      </c>
    </row>
    <row r="13" spans="1:12" ht="15" thickBot="1" x14ac:dyDescent="0.35">
      <c r="B13" s="3"/>
      <c r="C13" s="4"/>
      <c r="D13" s="4" t="s">
        <v>15</v>
      </c>
      <c r="E13" s="19" t="s">
        <v>14</v>
      </c>
      <c r="F13" s="29">
        <f>SUM(F10:F12)</f>
        <v>95</v>
      </c>
      <c r="G13" s="4" t="s">
        <v>16</v>
      </c>
      <c r="H13" s="19"/>
      <c r="I13" s="5"/>
    </row>
    <row r="15" spans="1:12" x14ac:dyDescent="0.3">
      <c r="B15" s="20" t="s">
        <v>18</v>
      </c>
      <c r="C15" s="20"/>
      <c r="D15" s="20"/>
    </row>
    <row r="16" spans="1:12" x14ac:dyDescent="0.3">
      <c r="B16" s="21" t="s">
        <v>19</v>
      </c>
      <c r="C16" s="21"/>
      <c r="D16" s="21"/>
    </row>
    <row r="17" spans="2:2" x14ac:dyDescent="0.3">
      <c r="B17" s="22" t="s">
        <v>29</v>
      </c>
    </row>
  </sheetData>
  <sheetProtection algorithmName="SHA-512" hashValue="DaOMK92VSVVVULf/NCmFLdHB1/Ll7viCLIsqLXOGfJvHyQmej7hzYvVIKsNOY8UDvlmwgD9RWohpQd4idPvsoQ==" saltValue="aR4pdwwO98iUzGNXkVEj3Q==" spinCount="100000" sheet="1" objects="1" scenarios="1" selectLockedCells="1"/>
  <mergeCells count="1">
    <mergeCell ref="A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743D5-916F-4A7F-9ABE-E05B0628BEDF}">
  <dimension ref="A1:L17"/>
  <sheetViews>
    <sheetView tabSelected="1" workbookViewId="0">
      <selection activeCell="I5" sqref="I5"/>
    </sheetView>
  </sheetViews>
  <sheetFormatPr defaultRowHeight="14.4" x14ac:dyDescent="0.3"/>
  <cols>
    <col min="1" max="1" width="5.77734375" style="2" customWidth="1"/>
    <col min="2" max="2" width="16.5546875" style="2" customWidth="1"/>
    <col min="3" max="3" width="5.5546875" style="2" bestFit="1" customWidth="1"/>
    <col min="4" max="4" width="5.77734375" style="2" customWidth="1"/>
    <col min="5" max="5" width="6.33203125" style="2" customWidth="1"/>
    <col min="6" max="6" width="6.88671875" style="2" customWidth="1"/>
    <col min="7" max="7" width="13.109375" style="2" customWidth="1"/>
    <col min="8" max="8" width="7.5546875" style="2" customWidth="1"/>
    <col min="9" max="9" width="7.5546875" style="2" bestFit="1" customWidth="1"/>
    <col min="10" max="11" width="5.77734375" style="2" customWidth="1"/>
    <col min="12" max="16384" width="8.88671875" style="2"/>
  </cols>
  <sheetData>
    <row r="1" spans="1:12" ht="60" customHeight="1" x14ac:dyDescent="0.5">
      <c r="A1" s="27" t="s">
        <v>25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15" thickBot="1" x14ac:dyDescent="0.35"/>
    <row r="3" spans="1:12" ht="18" x14ac:dyDescent="0.35">
      <c r="B3" s="12" t="s">
        <v>0</v>
      </c>
      <c r="C3" s="24"/>
      <c r="D3" s="14"/>
      <c r="G3" s="12" t="s">
        <v>1</v>
      </c>
      <c r="H3" s="13"/>
      <c r="I3" s="13"/>
      <c r="J3" s="14"/>
    </row>
    <row r="4" spans="1:12" x14ac:dyDescent="0.3">
      <c r="B4" s="15" t="s">
        <v>2</v>
      </c>
      <c r="C4" s="1">
        <v>50</v>
      </c>
      <c r="D4" s="8" t="s">
        <v>5</v>
      </c>
      <c r="G4" s="6" t="s">
        <v>2</v>
      </c>
      <c r="I4" s="7">
        <f>C4</f>
        <v>50</v>
      </c>
      <c r="J4" s="8" t="s">
        <v>5</v>
      </c>
    </row>
    <row r="5" spans="1:12" x14ac:dyDescent="0.3">
      <c r="B5" s="15" t="s">
        <v>3</v>
      </c>
      <c r="C5" s="1">
        <v>10</v>
      </c>
      <c r="D5" s="8" t="s">
        <v>5</v>
      </c>
      <c r="G5" s="6" t="s">
        <v>7</v>
      </c>
      <c r="I5" s="1">
        <v>35</v>
      </c>
      <c r="J5" s="8" t="s">
        <v>5</v>
      </c>
    </row>
    <row r="6" spans="1:12" ht="15" thickBot="1" x14ac:dyDescent="0.35">
      <c r="B6" s="3" t="s">
        <v>6</v>
      </c>
      <c r="C6" s="4">
        <f>SUM(C4:C5)</f>
        <v>60</v>
      </c>
      <c r="D6" s="5" t="s">
        <v>5</v>
      </c>
      <c r="G6" s="6" t="s">
        <v>21</v>
      </c>
      <c r="I6" s="7">
        <f>C5</f>
        <v>10</v>
      </c>
      <c r="J6" s="8" t="s">
        <v>5</v>
      </c>
    </row>
    <row r="7" spans="1:12" ht="15" thickBot="1" x14ac:dyDescent="0.35">
      <c r="G7" s="9" t="s">
        <v>6</v>
      </c>
      <c r="H7" s="4"/>
      <c r="I7" s="10">
        <f>SUM(I4:I6)</f>
        <v>95</v>
      </c>
      <c r="J7" s="11" t="s">
        <v>5</v>
      </c>
    </row>
    <row r="8" spans="1:12" ht="15" thickBot="1" x14ac:dyDescent="0.35"/>
    <row r="9" spans="1:12" ht="18" x14ac:dyDescent="0.35">
      <c r="B9" s="12" t="s">
        <v>17</v>
      </c>
      <c r="C9" s="13"/>
      <c r="D9" s="13"/>
      <c r="E9" s="13"/>
      <c r="F9" s="13"/>
      <c r="G9" s="13"/>
      <c r="H9" s="13"/>
      <c r="I9" s="14"/>
    </row>
    <row r="10" spans="1:12" x14ac:dyDescent="0.3">
      <c r="B10" s="15" t="s">
        <v>11</v>
      </c>
      <c r="C10" s="16">
        <f>(100/$C$6*C4)</f>
        <v>83.333333333333343</v>
      </c>
      <c r="D10" s="2" t="s">
        <v>10</v>
      </c>
      <c r="E10" s="17" t="s">
        <v>14</v>
      </c>
      <c r="F10" s="16">
        <f>C4+C10/100*($I$7-$C$6)</f>
        <v>79.166666666666671</v>
      </c>
      <c r="G10" s="2" t="s">
        <v>5</v>
      </c>
      <c r="H10" s="17" t="s">
        <v>14</v>
      </c>
      <c r="I10" s="18">
        <f>F10*0.4</f>
        <v>31.666666666666671</v>
      </c>
    </row>
    <row r="11" spans="1:12" x14ac:dyDescent="0.3">
      <c r="B11" s="15" t="s">
        <v>26</v>
      </c>
      <c r="C11" s="16">
        <f>100/$C$6*C5/2</f>
        <v>8.3333333333333339</v>
      </c>
      <c r="D11" s="2" t="s">
        <v>10</v>
      </c>
      <c r="E11" s="17" t="s">
        <v>14</v>
      </c>
      <c r="F11" s="16">
        <f>C5/2+C11/100*($I$7-$C$6)</f>
        <v>7.916666666666667</v>
      </c>
      <c r="G11" s="2" t="s">
        <v>5</v>
      </c>
      <c r="H11" s="17" t="s">
        <v>14</v>
      </c>
      <c r="I11" s="18">
        <f t="shared" ref="I11:I12" si="0">F11*0.4</f>
        <v>3.166666666666667</v>
      </c>
    </row>
    <row r="12" spans="1:12" x14ac:dyDescent="0.3">
      <c r="B12" s="15" t="s">
        <v>27</v>
      </c>
      <c r="C12" s="16">
        <f>100/$C$6*C5/2</f>
        <v>8.3333333333333339</v>
      </c>
      <c r="D12" s="2" t="s">
        <v>10</v>
      </c>
      <c r="E12" s="17" t="s">
        <v>14</v>
      </c>
      <c r="F12" s="16">
        <f>C5/2+C12/100*($I$7-$C$6)</f>
        <v>7.916666666666667</v>
      </c>
      <c r="G12" s="2" t="s">
        <v>5</v>
      </c>
      <c r="H12" s="17" t="s">
        <v>14</v>
      </c>
      <c r="I12" s="18">
        <f t="shared" si="0"/>
        <v>3.166666666666667</v>
      </c>
    </row>
    <row r="13" spans="1:12" ht="15" thickBot="1" x14ac:dyDescent="0.35">
      <c r="B13" s="3"/>
      <c r="C13" s="4"/>
      <c r="D13" s="4" t="s">
        <v>15</v>
      </c>
      <c r="E13" s="19" t="s">
        <v>14</v>
      </c>
      <c r="F13" s="29">
        <f>SUM(F10:F12)</f>
        <v>95.000000000000014</v>
      </c>
      <c r="G13" s="4" t="s">
        <v>16</v>
      </c>
      <c r="H13" s="19"/>
      <c r="I13" s="5"/>
    </row>
    <row r="15" spans="1:12" x14ac:dyDescent="0.3">
      <c r="B15" s="20" t="s">
        <v>18</v>
      </c>
      <c r="C15" s="20"/>
      <c r="D15" s="20"/>
    </row>
    <row r="16" spans="1:12" x14ac:dyDescent="0.3">
      <c r="B16" s="21" t="s">
        <v>19</v>
      </c>
      <c r="C16" s="21"/>
      <c r="D16" s="21"/>
    </row>
    <row r="17" spans="2:2" x14ac:dyDescent="0.3">
      <c r="B17" s="22" t="s">
        <v>29</v>
      </c>
    </row>
  </sheetData>
  <sheetProtection algorithmName="SHA-512" hashValue="c3V2k8Kf98e2OvDNMfRSYX7RlBRiE+54V4qJI5OJh89JrsRJDtf7DrKOYqsRggAICNVFBfnIUZwbub557lv09w==" saltValue="NzCkNB1E3uGPwCoQVq3znw==" spinCount="100000" sheet="1" objects="1" scenarios="1" selectLockedCells="1"/>
  <mergeCells count="1">
    <mergeCell ref="A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S1 - S2</vt:lpstr>
      <vt:lpstr>S1-S2-S3</vt:lpstr>
      <vt:lpstr>S1-S1</vt:lpstr>
      <vt:lpstr>S1-S1-S2</vt:lpstr>
      <vt:lpstr>S1-S2-S2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Hanne De Baene</dc:creator>
  <cp:lastModifiedBy>Hanne De Baene</cp:lastModifiedBy>
  <dcterms:created xsi:type="dcterms:W3CDTF">2025-05-22T17:54:11Z</dcterms:created>
  <dcterms:modified xsi:type="dcterms:W3CDTF">2025-05-22T20:16:19Z</dcterms:modified>
</cp:coreProperties>
</file>